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<sst xmlns="http://schemas.openxmlformats.org/spreadsheetml/2006/main" count="132" uniqueCount="104">
  <si>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</si>
  <si>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</si>
  <si>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</si>
  <si>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</si>
  <si>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</si>
  <si>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</si>
  <si>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</si>
  <si>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</si>
  <si>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</si>
  <si>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</si>
  <si>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</si>
  <si>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</si>
  <si>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</si>
  <si>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</si>
  <si>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</si>
  <si>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</si>
  <si>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</si>
  <si>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</si>
  <si>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</si>
  <si>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</si>
  <si>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</si>
  <si>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</si>
  <si>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</si>
  <si>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</si>
  <si>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</si>
  <si>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</si>
  <si>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</si>
  <si>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</si>
  <si>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</si>
  <si>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</si>
  <si>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</si>
  <si>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</si>
  <si>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</si>
  <si>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</si>
  <si>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</si>
  <si>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</si>
  <si>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</si>
  <si>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</si>
  <si>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</si>
  <si>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</si>
  <si>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</si>
  <si>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</si>
  <si>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</si>
  <si>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</si>
  <si>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</si>
  <si>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</si>
  <si>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</si>
  <si>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</si>
  <si>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</si>
  <si>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</si>
  <si>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</si>
  <si>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</si>
  <si>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</si>
  <si>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</si>
  <si>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</si>
  <si>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</si>
  <si>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</si>
  <si>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</si>
  <si>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</si>
  <si>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</si>
  <si>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</si>
  <si>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</si>
  <si>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</si>
  <si>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</si>
  <si>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</si>
  <si>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</si>
  <si>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</si>
  <si>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</si>
  <si>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</si>
  <si>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</si>
  <si>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</si>
  <si>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</si>
  <si>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</si>
  <si>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</si>
  <si>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</si>
  <si>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</si>
  <si>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</si>
  <si>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</si>
  <si>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</si>
  <si>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</si>
  <si>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</si>
  <si>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</si>
  <si>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</si>
  <si>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</si>
  <si>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</si>
  <si>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</si>
  <si>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</si>
  <si>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</si>
  <si>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</si>
  <si>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</si>
  <si>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</si>
  <si>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</si>
  <si>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</si>
  <si>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</si>
  <si>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</si>
  <si>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</si>
  <si>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</si>
  <si>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</si>
  <si>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</si>
  <si>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</si>
  <si>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</si>
  <si>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Държ. съдебен изпълнител: Денис Юриев</t>
  </si>
  <si>
    <t>06.01.2021 г.</t>
  </si>
  <si>
    <t>ЗА ДЕЙНОСТТА НА  ДЪРЖАВНИТЕ СЪДЕБНИ  ИЗПЪЛНИТЕЛИ В РАЙОННИТЕ СЪДИЛИЩА ПРЕЗ  2020 г.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</si>
</sst>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85" zoomScaleNormal="85" zoomScaleSheetLayoutView="75" zoomScalePageLayoutView="0" workbookViewId="0" topLeftCell="A4">
      <selection activeCell="J26" sqref="J26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0"/>
      <c r="J1" s="90"/>
      <c r="K1" s="90"/>
      <c r="L1" s="90"/>
      <c r="M1" s="90"/>
      <c r="N1" s="90"/>
      <c r="O1" s="82" t="s">
        <v>19</v>
      </c>
      <c r="P1" s="83"/>
      <c r="Q1" s="83"/>
      <c r="R1" s="84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95</v>
      </c>
      <c r="B3" s="34"/>
      <c r="C3" s="35">
        <v>2</v>
      </c>
      <c r="D3" s="40"/>
      <c r="E3" s="40"/>
      <c r="F3" s="40"/>
      <c r="G3" s="40"/>
      <c r="H3" s="40"/>
      <c r="I3" s="90"/>
      <c r="J3" s="90"/>
      <c r="K3" s="90"/>
      <c r="L3" s="90"/>
      <c r="M3" s="90"/>
      <c r="N3" s="90"/>
      <c r="O3" s="85" t="s">
        <v>77</v>
      </c>
      <c r="P3" s="86"/>
      <c r="Q3" s="86"/>
      <c r="R3" s="87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1"/>
      <c r="J5" s="91"/>
      <c r="K5" s="91"/>
      <c r="L5" s="91"/>
      <c r="M5" s="91"/>
      <c r="N5" s="91"/>
      <c r="O5" s="50"/>
      <c r="P5" s="50"/>
      <c r="Q5" s="50"/>
      <c r="R5" s="50"/>
    </row>
    <row r="6" spans="1:18" ht="18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1" t="s">
        <v>103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12.75">
      <c r="A11" s="54" t="s">
        <v>34</v>
      </c>
      <c r="B11" s="72" t="s">
        <v>4</v>
      </c>
      <c r="C11" s="92" t="s">
        <v>27</v>
      </c>
      <c r="D11" s="92"/>
      <c r="E11" s="92"/>
      <c r="F11" s="92"/>
      <c r="G11" s="92"/>
      <c r="H11" s="92"/>
      <c r="I11" s="92"/>
      <c r="J11" s="96" t="s">
        <v>17</v>
      </c>
      <c r="K11" s="97"/>
      <c r="L11" s="97"/>
      <c r="M11" s="97"/>
      <c r="N11" s="98"/>
      <c r="O11" s="75" t="s">
        <v>40</v>
      </c>
      <c r="P11" s="75"/>
      <c r="Q11" s="73" t="s">
        <v>54</v>
      </c>
      <c r="R11" s="73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92" t="s">
        <v>16</v>
      </c>
      <c r="G12" s="92"/>
      <c r="H12" s="72" t="s">
        <v>65</v>
      </c>
      <c r="I12" s="93" t="s">
        <v>64</v>
      </c>
      <c r="J12" s="77" t="s">
        <v>18</v>
      </c>
      <c r="K12" s="78"/>
      <c r="L12" s="68" t="s">
        <v>61</v>
      </c>
      <c r="M12" s="68" t="s">
        <v>80</v>
      </c>
      <c r="N12" s="68" t="s">
        <v>60</v>
      </c>
      <c r="O12" s="76" t="s">
        <v>59</v>
      </c>
      <c r="P12" s="76" t="s">
        <v>58</v>
      </c>
      <c r="Q12" s="74" t="s">
        <v>57</v>
      </c>
      <c r="R12" s="74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94"/>
      <c r="J13" s="79" t="s">
        <v>63</v>
      </c>
      <c r="K13" s="68" t="s">
        <v>62</v>
      </c>
      <c r="L13" s="69"/>
      <c r="M13" s="99"/>
      <c r="N13" s="69"/>
      <c r="O13" s="76"/>
      <c r="P13" s="76"/>
      <c r="Q13" s="74"/>
      <c r="R13" s="74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94"/>
      <c r="J14" s="80"/>
      <c r="K14" s="69"/>
      <c r="L14" s="69"/>
      <c r="M14" s="99"/>
      <c r="N14" s="69"/>
      <c r="O14" s="76"/>
      <c r="P14" s="76"/>
      <c r="Q14" s="74"/>
      <c r="R14" s="74"/>
    </row>
    <row r="15" spans="1:18" ht="12.75">
      <c r="A15" s="58" t="s">
        <v>3</v>
      </c>
      <c r="B15" s="72"/>
      <c r="C15" s="72"/>
      <c r="D15" s="72"/>
      <c r="E15" s="72"/>
      <c r="F15" s="72"/>
      <c r="G15" s="72"/>
      <c r="H15" s="72"/>
      <c r="I15" s="94"/>
      <c r="J15" s="80"/>
      <c r="K15" s="69"/>
      <c r="L15" s="69"/>
      <c r="M15" s="99"/>
      <c r="N15" s="69"/>
      <c r="O15" s="76"/>
      <c r="P15" s="76"/>
      <c r="Q15" s="74"/>
      <c r="R15" s="74"/>
    </row>
    <row r="16" spans="1:18" ht="12.75">
      <c r="A16" s="58" t="s">
        <v>72</v>
      </c>
      <c r="B16" s="72"/>
      <c r="C16" s="72"/>
      <c r="D16" s="72"/>
      <c r="E16" s="72"/>
      <c r="F16" s="72"/>
      <c r="G16" s="72"/>
      <c r="H16" s="72"/>
      <c r="I16" s="94"/>
      <c r="J16" s="80"/>
      <c r="K16" s="69"/>
      <c r="L16" s="69"/>
      <c r="M16" s="99"/>
      <c r="N16" s="69"/>
      <c r="O16" s="76"/>
      <c r="P16" s="76"/>
      <c r="Q16" s="74"/>
      <c r="R16" s="74"/>
    </row>
    <row r="17" spans="1:18" ht="12.75">
      <c r="A17" s="61" t="s">
        <v>26</v>
      </c>
      <c r="B17" s="72"/>
      <c r="C17" s="72"/>
      <c r="D17" s="72"/>
      <c r="E17" s="72"/>
      <c r="F17" s="72"/>
      <c r="G17" s="72"/>
      <c r="H17" s="72"/>
      <c r="I17" s="94"/>
      <c r="J17" s="80"/>
      <c r="K17" s="69"/>
      <c r="L17" s="69"/>
      <c r="M17" s="99"/>
      <c r="N17" s="69"/>
      <c r="O17" s="76"/>
      <c r="P17" s="76"/>
      <c r="Q17" s="74"/>
      <c r="R17" s="74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95"/>
      <c r="J18" s="81"/>
      <c r="K18" s="70"/>
      <c r="L18" s="70"/>
      <c r="M18" s="100"/>
      <c r="N18" s="70"/>
      <c r="O18" s="76"/>
      <c r="P18" s="76"/>
      <c r="Q18" s="74"/>
      <c r="R18" s="74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1066</v>
      </c>
      <c r="D20" s="65">
        <f aca="true" t="shared" si="0" ref="D20:R20">SUM(D21+D24+D28+D33+D34)</f>
        <v>273</v>
      </c>
      <c r="E20" s="65">
        <f t="shared" si="0"/>
        <v>1339</v>
      </c>
      <c r="F20" s="65">
        <f t="shared" si="0"/>
        <v>78</v>
      </c>
      <c r="G20" s="65">
        <f t="shared" si="0"/>
        <v>41</v>
      </c>
      <c r="H20" s="65">
        <f t="shared" si="0"/>
        <v>2</v>
      </c>
      <c r="I20" s="65">
        <f>E20-SUM(F20:H20)</f>
        <v>1218</v>
      </c>
      <c r="J20" s="65">
        <f t="shared" si="0"/>
        <v>0</v>
      </c>
      <c r="K20" s="65">
        <f t="shared" si="0"/>
        <v>6</v>
      </c>
      <c r="L20" s="65">
        <f t="shared" si="0"/>
        <v>0</v>
      </c>
      <c r="M20" s="65">
        <f t="shared" si="0"/>
        <v>0</v>
      </c>
      <c r="N20" s="65">
        <f t="shared" si="0"/>
        <v>52</v>
      </c>
      <c r="O20" s="65">
        <f t="shared" si="0"/>
        <v>5</v>
      </c>
      <c r="P20" s="65">
        <f t="shared" si="0"/>
        <v>5</v>
      </c>
      <c r="Q20" s="65">
        <f t="shared" si="0"/>
        <v>2312</v>
      </c>
      <c r="R20" s="65">
        <f t="shared" si="0"/>
        <v>2229</v>
      </c>
    </row>
    <row r="21" spans="1:18" ht="26.25" customHeight="1">
      <c r="A21" s="66" t="s">
        <v>28</v>
      </c>
      <c r="B21" s="64" t="s">
        <v>6</v>
      </c>
      <c r="C21" s="65">
        <f>SUM(C22+C23)</f>
        <v>382</v>
      </c>
      <c r="D21" s="65">
        <f aca="true" t="shared" si="1" ref="D21:R21">SUM(D22+D23)</f>
        <v>238</v>
      </c>
      <c r="E21" s="65">
        <f t="shared" si="1"/>
        <v>620</v>
      </c>
      <c r="F21" s="65">
        <f t="shared" si="1"/>
        <v>68</v>
      </c>
      <c r="G21" s="65">
        <f t="shared" si="1"/>
        <v>22</v>
      </c>
      <c r="H21" s="65">
        <f t="shared" si="1"/>
        <v>0</v>
      </c>
      <c r="I21" s="65">
        <f aca="true" t="shared" si="2" ref="I21:I34">E21-SUM(F21:H21)</f>
        <v>530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14</v>
      </c>
      <c r="O21" s="65">
        <f t="shared" si="1"/>
        <v>2</v>
      </c>
      <c r="P21" s="65">
        <f t="shared" si="1"/>
        <v>2</v>
      </c>
      <c r="Q21" s="65">
        <f t="shared" si="1"/>
        <v>1271</v>
      </c>
      <c r="R21" s="65">
        <f t="shared" si="1"/>
        <v>1239</v>
      </c>
    </row>
    <row r="22" spans="1:18" ht="26.25" customHeight="1">
      <c r="A22" s="66" t="s">
        <v>79</v>
      </c>
      <c r="B22" s="64" t="s">
        <v>7</v>
      </c>
      <c r="C22" s="31">
        <v>337</v>
      </c>
      <c r="D22" s="31">
        <v>235</v>
      </c>
      <c r="E22" s="65">
        <f>SUM(C22+D22)</f>
        <v>572</v>
      </c>
      <c r="F22" s="31">
        <v>65</v>
      </c>
      <c r="G22" s="31">
        <v>5</v>
      </c>
      <c r="H22" s="31">
        <v>0</v>
      </c>
      <c r="I22" s="65">
        <f t="shared" si="2"/>
        <v>502</v>
      </c>
      <c r="J22" s="31">
        <v>0</v>
      </c>
      <c r="K22" s="31">
        <v>1</v>
      </c>
      <c r="L22" s="32">
        <v>0</v>
      </c>
      <c r="M22" s="32">
        <v>0</v>
      </c>
      <c r="N22" s="32">
        <v>14</v>
      </c>
      <c r="O22" s="32">
        <v>1</v>
      </c>
      <c r="P22" s="32">
        <v>1</v>
      </c>
      <c r="Q22" s="32">
        <v>1251</v>
      </c>
      <c r="R22" s="32">
        <v>1219</v>
      </c>
    </row>
    <row r="23" spans="1:18" ht="26.25" customHeight="1">
      <c r="A23" s="66" t="s">
        <v>29</v>
      </c>
      <c r="B23" s="64" t="s">
        <v>8</v>
      </c>
      <c r="C23" s="31">
        <v>45</v>
      </c>
      <c r="D23" s="31">
        <v>3</v>
      </c>
      <c r="E23" s="65">
        <f>SUM(C23+D23)</f>
        <v>48</v>
      </c>
      <c r="F23" s="31">
        <v>3</v>
      </c>
      <c r="G23" s="31">
        <v>17</v>
      </c>
      <c r="H23" s="31">
        <v>0</v>
      </c>
      <c r="I23" s="65">
        <f t="shared" si="2"/>
        <v>28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1</v>
      </c>
      <c r="P23" s="32">
        <v>1</v>
      </c>
      <c r="Q23" s="32">
        <v>20</v>
      </c>
      <c r="R23" s="32">
        <v>20</v>
      </c>
    </row>
    <row r="24" spans="1:18" ht="27" customHeight="1">
      <c r="A24" s="66" t="s">
        <v>81</v>
      </c>
      <c r="B24" s="64" t="s">
        <v>9</v>
      </c>
      <c r="C24" s="65">
        <f>SUM(C25:C27)</f>
        <v>172</v>
      </c>
      <c r="D24" s="65">
        <f aca="true" t="shared" si="3" ref="D24:R24">SUM(D25:D27)</f>
        <v>8</v>
      </c>
      <c r="E24" s="65">
        <f t="shared" si="3"/>
        <v>180</v>
      </c>
      <c r="F24" s="65">
        <f t="shared" si="3"/>
        <v>1</v>
      </c>
      <c r="G24" s="65">
        <f t="shared" si="3"/>
        <v>4</v>
      </c>
      <c r="H24" s="65">
        <f t="shared" si="3"/>
        <v>0</v>
      </c>
      <c r="I24" s="65">
        <f t="shared" si="2"/>
        <v>175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12</v>
      </c>
      <c r="O24" s="65">
        <f t="shared" si="3"/>
        <v>0</v>
      </c>
      <c r="P24" s="65">
        <f t="shared" si="3"/>
        <v>0</v>
      </c>
      <c r="Q24" s="65">
        <f t="shared" si="3"/>
        <v>217</v>
      </c>
      <c r="R24" s="65">
        <f t="shared" si="3"/>
        <v>198</v>
      </c>
    </row>
    <row r="25" spans="1:18" ht="27" customHeight="1">
      <c r="A25" s="66" t="s">
        <v>73</v>
      </c>
      <c r="B25" s="64" t="s">
        <v>20</v>
      </c>
      <c r="C25" s="31">
        <v>67</v>
      </c>
      <c r="D25" s="31">
        <v>5</v>
      </c>
      <c r="E25" s="65">
        <f>SUM(C25+D25)</f>
        <v>72</v>
      </c>
      <c r="F25" s="31">
        <v>1</v>
      </c>
      <c r="G25" s="31">
        <v>0</v>
      </c>
      <c r="H25" s="31">
        <v>0</v>
      </c>
      <c r="I25" s="65">
        <f t="shared" si="2"/>
        <v>71</v>
      </c>
      <c r="J25" s="31">
        <v>0</v>
      </c>
      <c r="K25" s="31">
        <v>0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106</v>
      </c>
      <c r="R25" s="32">
        <v>98</v>
      </c>
    </row>
    <row r="26" spans="1:18" ht="27" customHeight="1">
      <c r="A26" s="63" t="s">
        <v>30</v>
      </c>
      <c r="B26" s="64" t="s">
        <v>10</v>
      </c>
      <c r="C26" s="31">
        <v>0</v>
      </c>
      <c r="D26" s="31">
        <v>2</v>
      </c>
      <c r="E26" s="65">
        <f>SUM(C26+D26)</f>
        <v>2</v>
      </c>
      <c r="F26" s="31">
        <v>0</v>
      </c>
      <c r="G26" s="31">
        <v>0</v>
      </c>
      <c r="H26" s="31">
        <v>0</v>
      </c>
      <c r="I26" s="65">
        <f t="shared" si="2"/>
        <v>2</v>
      </c>
      <c r="J26" s="31">
        <v>0</v>
      </c>
      <c r="K26" s="31">
        <v>0</v>
      </c>
      <c r="L26" s="32">
        <v>0</v>
      </c>
      <c r="M26" s="32">
        <v>0</v>
      </c>
      <c r="N26" s="32">
        <v>2</v>
      </c>
      <c r="O26" s="32">
        <v>0</v>
      </c>
      <c r="P26" s="32">
        <v>0</v>
      </c>
      <c r="Q26" s="32">
        <v>50</v>
      </c>
      <c r="R26" s="32">
        <v>50</v>
      </c>
    </row>
    <row r="27" spans="1:18" ht="27" customHeight="1">
      <c r="A27" s="63" t="s">
        <v>35</v>
      </c>
      <c r="B27" s="64" t="s">
        <v>36</v>
      </c>
      <c r="C27" s="31">
        <v>105</v>
      </c>
      <c r="D27" s="31">
        <v>1</v>
      </c>
      <c r="E27" s="65">
        <f aca="true" t="shared" si="4" ref="E27:E34">SUM(C27+D27)</f>
        <v>106</v>
      </c>
      <c r="F27" s="31">
        <v>0</v>
      </c>
      <c r="G27" s="31">
        <v>4</v>
      </c>
      <c r="H27" s="31">
        <v>0</v>
      </c>
      <c r="I27" s="65">
        <f t="shared" si="2"/>
        <v>102</v>
      </c>
      <c r="J27" s="31">
        <v>0</v>
      </c>
      <c r="K27" s="31">
        <v>0</v>
      </c>
      <c r="L27" s="32">
        <v>0</v>
      </c>
      <c r="M27" s="32"/>
      <c r="N27" s="32">
        <v>5</v>
      </c>
      <c r="O27" s="32">
        <v>0</v>
      </c>
      <c r="P27" s="32">
        <v>0</v>
      </c>
      <c r="Q27" s="32">
        <v>61</v>
      </c>
      <c r="R27" s="32">
        <v>50</v>
      </c>
    </row>
    <row r="28" spans="1:18" ht="26.25" customHeight="1">
      <c r="A28" s="66" t="s">
        <v>52</v>
      </c>
      <c r="B28" s="64" t="s">
        <v>11</v>
      </c>
      <c r="C28" s="65">
        <f>SUM(C29:C32)</f>
        <v>492</v>
      </c>
      <c r="D28" s="65">
        <f aca="true" t="shared" si="5" ref="D28:R28">SUM(D29:D32)</f>
        <v>21</v>
      </c>
      <c r="E28" s="65">
        <f t="shared" si="5"/>
        <v>513</v>
      </c>
      <c r="F28" s="65">
        <f t="shared" si="5"/>
        <v>9</v>
      </c>
      <c r="G28" s="65">
        <f t="shared" si="5"/>
        <v>14</v>
      </c>
      <c r="H28" s="65">
        <f t="shared" si="5"/>
        <v>2</v>
      </c>
      <c r="I28" s="65">
        <f t="shared" si="2"/>
        <v>488</v>
      </c>
      <c r="J28" s="65">
        <f t="shared" si="5"/>
        <v>0</v>
      </c>
      <c r="K28" s="65">
        <f t="shared" si="5"/>
        <v>5</v>
      </c>
      <c r="L28" s="65">
        <f t="shared" si="5"/>
        <v>0</v>
      </c>
      <c r="M28" s="65">
        <f t="shared" si="5"/>
        <v>0</v>
      </c>
      <c r="N28" s="65">
        <f t="shared" si="5"/>
        <v>19</v>
      </c>
      <c r="O28" s="65">
        <f t="shared" si="5"/>
        <v>3</v>
      </c>
      <c r="P28" s="65">
        <f t="shared" si="5"/>
        <v>3</v>
      </c>
      <c r="Q28" s="65">
        <f t="shared" si="5"/>
        <v>808</v>
      </c>
      <c r="R28" s="65">
        <f t="shared" si="5"/>
        <v>776</v>
      </c>
    </row>
    <row r="29" spans="1:18" ht="27" customHeight="1">
      <c r="A29" s="66" t="s">
        <v>31</v>
      </c>
      <c r="B29" s="64" t="s">
        <v>12</v>
      </c>
      <c r="C29" s="31">
        <v>335</v>
      </c>
      <c r="D29" s="31">
        <v>11</v>
      </c>
      <c r="E29" s="65">
        <f t="shared" si="4"/>
        <v>346</v>
      </c>
      <c r="F29" s="31">
        <v>3</v>
      </c>
      <c r="G29" s="31">
        <v>2</v>
      </c>
      <c r="H29" s="31">
        <v>2</v>
      </c>
      <c r="I29" s="65">
        <f t="shared" si="2"/>
        <v>339</v>
      </c>
      <c r="J29" s="31">
        <v>0</v>
      </c>
      <c r="K29" s="31">
        <v>2</v>
      </c>
      <c r="L29" s="32">
        <v>0</v>
      </c>
      <c r="M29" s="32">
        <v>0</v>
      </c>
      <c r="N29" s="32">
        <v>11</v>
      </c>
      <c r="O29" s="32">
        <v>3</v>
      </c>
      <c r="P29" s="32">
        <v>3</v>
      </c>
      <c r="Q29" s="32">
        <v>642</v>
      </c>
      <c r="R29" s="32">
        <v>623</v>
      </c>
    </row>
    <row r="30" spans="1:18" ht="27" customHeight="1">
      <c r="A30" s="63" t="s">
        <v>32</v>
      </c>
      <c r="B30" s="64" t="s">
        <v>13</v>
      </c>
      <c r="C30" s="31">
        <v>5</v>
      </c>
      <c r="D30" s="31">
        <v>3</v>
      </c>
      <c r="E30" s="65">
        <f t="shared" si="4"/>
        <v>8</v>
      </c>
      <c r="F30" s="31">
        <v>1</v>
      </c>
      <c r="G30" s="31">
        <v>1</v>
      </c>
      <c r="H30" s="31">
        <v>0</v>
      </c>
      <c r="I30" s="65">
        <f t="shared" si="2"/>
        <v>6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93</v>
      </c>
      <c r="R30" s="32">
        <v>89</v>
      </c>
    </row>
    <row r="31" spans="1:18" ht="27" customHeight="1">
      <c r="A31" s="63" t="s">
        <v>37</v>
      </c>
      <c r="B31" s="64" t="s">
        <v>14</v>
      </c>
      <c r="C31" s="31">
        <v>11</v>
      </c>
      <c r="D31" s="31">
        <v>0</v>
      </c>
      <c r="E31" s="65">
        <f t="shared" si="4"/>
        <v>11</v>
      </c>
      <c r="F31" s="31">
        <v>0</v>
      </c>
      <c r="G31" s="31">
        <v>0</v>
      </c>
      <c r="H31" s="31">
        <v>0</v>
      </c>
      <c r="I31" s="65">
        <f t="shared" si="2"/>
        <v>11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3</v>
      </c>
      <c r="R31" s="32">
        <v>3</v>
      </c>
    </row>
    <row r="32" spans="1:18" ht="27" customHeight="1">
      <c r="A32" s="63" t="s">
        <v>38</v>
      </c>
      <c r="B32" s="64" t="s">
        <v>39</v>
      </c>
      <c r="C32" s="31">
        <v>141</v>
      </c>
      <c r="D32" s="31">
        <v>7</v>
      </c>
      <c r="E32" s="65">
        <f t="shared" si="4"/>
        <v>148</v>
      </c>
      <c r="F32" s="31">
        <v>5</v>
      </c>
      <c r="G32" s="31">
        <v>11</v>
      </c>
      <c r="H32" s="31">
        <v>0</v>
      </c>
      <c r="I32" s="65">
        <f t="shared" si="2"/>
        <v>132</v>
      </c>
      <c r="J32" s="31">
        <v>0</v>
      </c>
      <c r="K32" s="31">
        <v>3</v>
      </c>
      <c r="L32" s="32">
        <v>0</v>
      </c>
      <c r="M32" s="32">
        <v>0</v>
      </c>
      <c r="N32" s="32">
        <v>7</v>
      </c>
      <c r="O32" s="32">
        <v>0</v>
      </c>
      <c r="P32" s="32">
        <v>0</v>
      </c>
      <c r="Q32" s="32">
        <v>70</v>
      </c>
      <c r="R32" s="32">
        <v>61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18</v>
      </c>
      <c r="D34" s="31">
        <v>6</v>
      </c>
      <c r="E34" s="65">
        <f t="shared" si="4"/>
        <v>24</v>
      </c>
      <c r="F34" s="31">
        <v>0</v>
      </c>
      <c r="G34" s="31">
        <v>1</v>
      </c>
      <c r="H34" s="31">
        <v>0</v>
      </c>
      <c r="I34" s="65">
        <f t="shared" si="2"/>
        <v>23</v>
      </c>
      <c r="J34" s="31">
        <v>0</v>
      </c>
      <c r="K34" s="31">
        <v>0</v>
      </c>
      <c r="L34" s="32">
        <v>0</v>
      </c>
      <c r="M34" s="32">
        <v>0</v>
      </c>
      <c r="N34" s="32">
        <v>7</v>
      </c>
      <c r="O34" s="32">
        <v>0</v>
      </c>
      <c r="P34" s="32">
        <v>0</v>
      </c>
      <c r="Q34" s="32">
        <v>16</v>
      </c>
      <c r="R34" s="32">
        <v>16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N12:N18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75" zoomScalePageLayoutView="0" workbookViewId="0" topLeftCell="A1">
      <selection activeCell="L21" sqref="L2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99</v>
      </c>
      <c r="B14" s="23" t="s">
        <v>5</v>
      </c>
      <c r="C14" s="28">
        <f aca="true" t="shared" si="0" ref="C14:N14">SUM(C15+C18+C22+C27+C28)</f>
        <v>7186104</v>
      </c>
      <c r="D14" s="28">
        <f t="shared" si="0"/>
        <v>337204</v>
      </c>
      <c r="E14" s="28">
        <f t="shared" si="0"/>
        <v>7523308</v>
      </c>
      <c r="F14" s="28">
        <f t="shared" si="0"/>
        <v>220890</v>
      </c>
      <c r="G14" s="28">
        <f t="shared" si="0"/>
        <v>24868</v>
      </c>
      <c r="H14" s="28">
        <f t="shared" si="0"/>
        <v>3282</v>
      </c>
      <c r="I14" s="28">
        <f t="shared" si="0"/>
        <v>16700</v>
      </c>
      <c r="J14" s="28">
        <f t="shared" si="0"/>
        <v>11052</v>
      </c>
      <c r="K14" s="28">
        <f t="shared" si="0"/>
        <v>164988</v>
      </c>
      <c r="L14" s="28">
        <f t="shared" si="0"/>
        <v>20403</v>
      </c>
      <c r="M14" s="28">
        <f t="shared" si="0"/>
        <v>41663</v>
      </c>
      <c r="N14" s="28">
        <f t="shared" si="0"/>
        <v>7316657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264846</v>
      </c>
      <c r="D15" s="28">
        <f>SUM(D16+D17)</f>
        <v>236318</v>
      </c>
      <c r="E15" s="28">
        <f aca="true" t="shared" si="1" ref="E15:M15">SUM(E16+E17)</f>
        <v>501164</v>
      </c>
      <c r="F15" s="28">
        <f t="shared" si="1"/>
        <v>71807</v>
      </c>
      <c r="G15" s="28">
        <f t="shared" si="1"/>
        <v>8239</v>
      </c>
      <c r="H15" s="28">
        <f t="shared" si="1"/>
        <v>143</v>
      </c>
      <c r="I15" s="28">
        <f t="shared" si="1"/>
        <v>13835</v>
      </c>
      <c r="J15" s="28">
        <f t="shared" si="1"/>
        <v>4374</v>
      </c>
      <c r="K15" s="28">
        <f t="shared" si="1"/>
        <v>45216</v>
      </c>
      <c r="L15" s="28">
        <f t="shared" si="1"/>
        <v>17407</v>
      </c>
      <c r="M15" s="28">
        <f t="shared" si="1"/>
        <v>12873</v>
      </c>
      <c r="N15" s="28">
        <f>SUM(N16+N17)</f>
        <v>443075</v>
      </c>
    </row>
    <row r="16" spans="1:14" ht="26.25" customHeight="1">
      <c r="A16" s="20" t="s">
        <v>91</v>
      </c>
      <c r="B16" s="23" t="s">
        <v>7</v>
      </c>
      <c r="C16" s="30">
        <v>170679</v>
      </c>
      <c r="D16" s="30">
        <v>234237</v>
      </c>
      <c r="E16" s="29">
        <f aca="true" t="shared" si="2" ref="E16:E27">SUM(C16+D16)</f>
        <v>404916</v>
      </c>
      <c r="F16" s="29">
        <f aca="true" t="shared" si="3" ref="F16:F27">SUM(G16:K16)</f>
        <v>68981</v>
      </c>
      <c r="G16" s="30">
        <v>7916</v>
      </c>
      <c r="H16" s="30">
        <v>113</v>
      </c>
      <c r="I16" s="30">
        <v>13835</v>
      </c>
      <c r="J16" s="30">
        <v>2610</v>
      </c>
      <c r="K16" s="30">
        <v>44507</v>
      </c>
      <c r="L16" s="30">
        <v>17377</v>
      </c>
      <c r="M16" s="30">
        <v>2553</v>
      </c>
      <c r="N16" s="28">
        <f>SUM(E16-K16-M16)</f>
        <v>357856</v>
      </c>
    </row>
    <row r="17" spans="1:14" ht="13.5">
      <c r="A17" s="20" t="s">
        <v>29</v>
      </c>
      <c r="B17" s="23" t="s">
        <v>8</v>
      </c>
      <c r="C17" s="30">
        <v>94167</v>
      </c>
      <c r="D17" s="30">
        <v>2081</v>
      </c>
      <c r="E17" s="29">
        <f t="shared" si="2"/>
        <v>96248</v>
      </c>
      <c r="F17" s="29">
        <f t="shared" si="3"/>
        <v>2826</v>
      </c>
      <c r="G17" s="30">
        <v>323</v>
      </c>
      <c r="H17" s="30">
        <v>30</v>
      </c>
      <c r="I17" s="30">
        <v>0</v>
      </c>
      <c r="J17" s="30">
        <v>1764</v>
      </c>
      <c r="K17" s="30">
        <v>709</v>
      </c>
      <c r="L17" s="30">
        <v>30</v>
      </c>
      <c r="M17" s="30">
        <v>10320</v>
      </c>
      <c r="N17" s="28">
        <f>SUM(E17-K17-M17)</f>
        <v>85219</v>
      </c>
    </row>
    <row r="18" spans="1:14" ht="18">
      <c r="A18" s="24" t="s">
        <v>89</v>
      </c>
      <c r="B18" s="23" t="s">
        <v>9</v>
      </c>
      <c r="C18" s="28">
        <f>SUM(C19:C21)</f>
        <v>2988819</v>
      </c>
      <c r="D18" s="28">
        <f aca="true" t="shared" si="4" ref="D18:N18">SUM(D19:D21)</f>
        <v>24977</v>
      </c>
      <c r="E18" s="28">
        <f t="shared" si="4"/>
        <v>3013796</v>
      </c>
      <c r="F18" s="28">
        <f t="shared" si="4"/>
        <v>13581</v>
      </c>
      <c r="G18" s="28">
        <f t="shared" si="4"/>
        <v>1205</v>
      </c>
      <c r="H18" s="28">
        <f t="shared" si="4"/>
        <v>1189</v>
      </c>
      <c r="I18" s="28">
        <f t="shared" si="4"/>
        <v>698</v>
      </c>
      <c r="J18" s="28">
        <f t="shared" si="4"/>
        <v>3062</v>
      </c>
      <c r="K18" s="28">
        <f t="shared" si="4"/>
        <v>7427</v>
      </c>
      <c r="L18" s="28">
        <f t="shared" si="4"/>
        <v>0</v>
      </c>
      <c r="M18" s="28">
        <f t="shared" si="4"/>
        <v>9428</v>
      </c>
      <c r="N18" s="28">
        <f t="shared" si="4"/>
        <v>2996941</v>
      </c>
    </row>
    <row r="19" spans="1:14" ht="26.25" customHeight="1">
      <c r="A19" s="20" t="s">
        <v>92</v>
      </c>
      <c r="B19" s="23" t="s">
        <v>20</v>
      </c>
      <c r="C19" s="30">
        <v>409697</v>
      </c>
      <c r="D19" s="30">
        <v>13354</v>
      </c>
      <c r="E19" s="29">
        <f t="shared" si="2"/>
        <v>423051</v>
      </c>
      <c r="F19" s="29">
        <f t="shared" si="3"/>
        <v>6442</v>
      </c>
      <c r="G19" s="30">
        <v>501</v>
      </c>
      <c r="H19" s="30">
        <v>1189</v>
      </c>
      <c r="I19" s="30">
        <v>46</v>
      </c>
      <c r="J19" s="30">
        <v>1725</v>
      </c>
      <c r="K19" s="30">
        <v>2981</v>
      </c>
      <c r="L19" s="30">
        <v>0</v>
      </c>
      <c r="M19" s="30">
        <v>0</v>
      </c>
      <c r="N19" s="28">
        <f>SUM(E19-K19-M19)</f>
        <v>420070</v>
      </c>
    </row>
    <row r="20" spans="1:14" ht="25.5" customHeight="1">
      <c r="A20" s="19" t="s">
        <v>30</v>
      </c>
      <c r="B20" s="23" t="s">
        <v>10</v>
      </c>
      <c r="C20" s="30">
        <v>135203</v>
      </c>
      <c r="D20" s="30">
        <v>7023</v>
      </c>
      <c r="E20" s="29">
        <f t="shared" si="2"/>
        <v>142226</v>
      </c>
      <c r="F20" s="29">
        <f t="shared" si="3"/>
        <v>3535</v>
      </c>
      <c r="G20" s="30">
        <v>279</v>
      </c>
      <c r="H20" s="30">
        <v>0</v>
      </c>
      <c r="I20" s="30">
        <v>0</v>
      </c>
      <c r="J20" s="30">
        <v>0</v>
      </c>
      <c r="K20" s="30">
        <v>3256</v>
      </c>
      <c r="L20" s="30">
        <v>0</v>
      </c>
      <c r="M20" s="30">
        <v>0</v>
      </c>
      <c r="N20" s="28">
        <f>SUM(E20-K20-M20)</f>
        <v>138970</v>
      </c>
    </row>
    <row r="21" spans="1:14" ht="25.5" customHeight="1">
      <c r="A21" s="19" t="s">
        <v>35</v>
      </c>
      <c r="B21" s="23" t="s">
        <v>36</v>
      </c>
      <c r="C21" s="30">
        <v>2443919</v>
      </c>
      <c r="D21" s="30">
        <v>4600</v>
      </c>
      <c r="E21" s="29">
        <f t="shared" si="2"/>
        <v>2448519</v>
      </c>
      <c r="F21" s="29">
        <f t="shared" si="3"/>
        <v>3604</v>
      </c>
      <c r="G21" s="30">
        <v>425</v>
      </c>
      <c r="H21" s="30">
        <v>0</v>
      </c>
      <c r="I21" s="30">
        <v>652</v>
      </c>
      <c r="J21" s="30">
        <v>1337</v>
      </c>
      <c r="K21" s="30">
        <v>1190</v>
      </c>
      <c r="L21" s="30">
        <v>0</v>
      </c>
      <c r="M21" s="30">
        <v>9428</v>
      </c>
      <c r="N21" s="28">
        <f>SUM(E21-K21-M21)</f>
        <v>2437901</v>
      </c>
    </row>
    <row r="22" spans="1:14" ht="26.25" customHeight="1">
      <c r="A22" s="20" t="s">
        <v>52</v>
      </c>
      <c r="B22" s="23" t="s">
        <v>11</v>
      </c>
      <c r="C22" s="28">
        <f>SUM(C23:C26)</f>
        <v>363241</v>
      </c>
      <c r="D22" s="28">
        <f aca="true" t="shared" si="5" ref="D22:M22">SUM(D23:D26)</f>
        <v>75909</v>
      </c>
      <c r="E22" s="28">
        <f t="shared" si="5"/>
        <v>439150</v>
      </c>
      <c r="F22" s="28">
        <f t="shared" si="5"/>
        <v>135502</v>
      </c>
      <c r="G22" s="28">
        <f t="shared" si="5"/>
        <v>15424</v>
      </c>
      <c r="H22" s="28">
        <f t="shared" si="5"/>
        <v>1950</v>
      </c>
      <c r="I22" s="28">
        <f t="shared" si="5"/>
        <v>2167</v>
      </c>
      <c r="J22" s="28">
        <f t="shared" si="5"/>
        <v>3616</v>
      </c>
      <c r="K22" s="28">
        <f t="shared" si="5"/>
        <v>112345</v>
      </c>
      <c r="L22" s="28">
        <f t="shared" si="5"/>
        <v>2996</v>
      </c>
      <c r="M22" s="28">
        <f t="shared" si="5"/>
        <v>19362</v>
      </c>
      <c r="N22" s="28">
        <f>SUM(N23:N26)</f>
        <v>307443</v>
      </c>
    </row>
    <row r="23" spans="1:14" ht="26.25" customHeight="1">
      <c r="A23" s="20" t="s">
        <v>93</v>
      </c>
      <c r="B23" s="23" t="s">
        <v>12</v>
      </c>
      <c r="C23" s="30">
        <v>249472</v>
      </c>
      <c r="D23" s="30">
        <v>59595</v>
      </c>
      <c r="E23" s="29">
        <f t="shared" si="2"/>
        <v>309067</v>
      </c>
      <c r="F23" s="29">
        <f t="shared" si="3"/>
        <v>101260</v>
      </c>
      <c r="G23" s="30">
        <v>10503</v>
      </c>
      <c r="H23" s="30">
        <v>706</v>
      </c>
      <c r="I23" s="30">
        <v>1210</v>
      </c>
      <c r="J23" s="30">
        <v>2257</v>
      </c>
      <c r="K23" s="30">
        <v>86584</v>
      </c>
      <c r="L23" s="30">
        <v>0</v>
      </c>
      <c r="M23" s="30">
        <v>17209</v>
      </c>
      <c r="N23" s="28">
        <f aca="true" t="shared" si="6" ref="N23:N28">SUM(E23-K23-M23)</f>
        <v>205274</v>
      </c>
    </row>
    <row r="24" spans="1:14" ht="13.5">
      <c r="A24" s="19" t="s">
        <v>32</v>
      </c>
      <c r="B24" s="23" t="s">
        <v>13</v>
      </c>
      <c r="C24" s="30">
        <v>27921</v>
      </c>
      <c r="D24" s="30">
        <v>7269</v>
      </c>
      <c r="E24" s="29">
        <f t="shared" si="2"/>
        <v>35190</v>
      </c>
      <c r="F24" s="29">
        <f t="shared" si="3"/>
        <v>6688</v>
      </c>
      <c r="G24" s="30">
        <v>2781</v>
      </c>
      <c r="H24" s="30">
        <v>1111</v>
      </c>
      <c r="I24" s="30">
        <v>0</v>
      </c>
      <c r="J24" s="30">
        <v>0</v>
      </c>
      <c r="K24" s="30">
        <v>2796</v>
      </c>
      <c r="L24" s="30">
        <v>2431</v>
      </c>
      <c r="M24" s="30">
        <v>1635</v>
      </c>
      <c r="N24" s="28">
        <f t="shared" si="6"/>
        <v>30759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55</v>
      </c>
      <c r="G25" s="30">
        <v>55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85848</v>
      </c>
      <c r="D26" s="30">
        <v>9045</v>
      </c>
      <c r="E26" s="29">
        <f t="shared" si="2"/>
        <v>94893</v>
      </c>
      <c r="F26" s="29">
        <f t="shared" si="3"/>
        <v>27499</v>
      </c>
      <c r="G26" s="30">
        <v>2085</v>
      </c>
      <c r="H26" s="30">
        <v>133</v>
      </c>
      <c r="I26" s="30">
        <v>957</v>
      </c>
      <c r="J26" s="30">
        <v>1359</v>
      </c>
      <c r="K26" s="30">
        <v>22965</v>
      </c>
      <c r="L26" s="30">
        <v>565</v>
      </c>
      <c r="M26" s="30">
        <v>518</v>
      </c>
      <c r="N26" s="28">
        <f t="shared" si="6"/>
        <v>71410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98</v>
      </c>
      <c r="B28" s="23" t="s">
        <v>71</v>
      </c>
      <c r="C28" s="30">
        <v>3568483</v>
      </c>
      <c r="D28" s="30">
        <v>0</v>
      </c>
      <c r="E28" s="29">
        <f>SUM(C28+D28)</f>
        <v>3568483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8">
        <f t="shared" si="6"/>
        <v>3568483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19" t="s">
        <v>87</v>
      </c>
      <c r="D30" s="119"/>
      <c r="E30" s="119"/>
      <c r="F30" s="30">
        <v>1</v>
      </c>
      <c r="G30" s="119" t="s">
        <v>88</v>
      </c>
      <c r="H30" s="119"/>
      <c r="I30" s="119"/>
      <c r="J30" s="119"/>
      <c r="K30" s="30">
        <v>12</v>
      </c>
      <c r="L30" s="12"/>
      <c r="M30" s="12"/>
      <c r="N30" s="12"/>
    </row>
    <row r="31" spans="1:14" ht="21.75" customHeight="1">
      <c r="A31" s="36"/>
      <c r="B31" s="115" t="s">
        <v>100</v>
      </c>
      <c r="C31" s="115"/>
      <c r="D31" s="115"/>
      <c r="E31" s="115"/>
      <c r="F31" s="115"/>
      <c r="G31" s="17"/>
      <c r="H31" s="17"/>
      <c r="I31" s="17"/>
      <c r="J31" s="117" t="s">
        <v>94</v>
      </c>
      <c r="K31" s="117"/>
      <c r="L31" s="117"/>
      <c r="M31" s="117"/>
      <c r="N31" s="117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97</v>
      </c>
      <c r="B33" s="116" t="s">
        <v>96</v>
      </c>
      <c r="C33" s="116"/>
      <c r="D33" s="116"/>
      <c r="E33" s="116"/>
      <c r="F33" s="116"/>
      <c r="G33" s="16"/>
      <c r="H33" s="16"/>
      <c r="I33" s="16"/>
      <c r="J33" s="117" t="s">
        <v>101</v>
      </c>
      <c r="K33" s="118"/>
      <c r="L33" s="118"/>
      <c r="M33" s="118"/>
      <c r="N33" s="118"/>
    </row>
    <row r="34" spans="1:14" ht="12.75">
      <c r="A34" s="67" t="s">
        <v>102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G3:G12"/>
    <mergeCell ref="H3:H12"/>
    <mergeCell ref="I3:I12"/>
    <mergeCell ref="J3:J12"/>
    <mergeCell ref="B36:N36"/>
    <mergeCell ref="B31:F31"/>
    <mergeCell ref="B34:N34"/>
    <mergeCell ref="B33:F33"/>
    <mergeCell ref="J31:N31"/>
    <mergeCell ref="K3:K12"/>
    <mergeCell ref="J33:N33"/>
    <mergeCell ref="L3:L12"/>
    <mergeCell ref="C30:E30"/>
    <mergeCell ref="G30:J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adminrsl</cp:lastModifiedBy>
  <cp:lastPrinted>2019-07-03T12:32:53Z</cp:lastPrinted>
  <dcterms:created xsi:type="dcterms:W3CDTF">2003-10-20T11:34:47Z</dcterms:created>
  <dcterms:modified xsi:type="dcterms:W3CDTF">2021-02-04T12:02:25Z</dcterms:modified>
  <cp:category/>
  <cp:version/>
  <cp:contentType/>
  <cp:contentStatus/>
</cp:coreProperties>
</file>